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RAPORTY OKRESOWE\2018\Raport roczny za 2018 rok\Raport roczny online 2018\2. Materiały\Wyniki finansowe_raport roczny 2018\"/>
    </mc:Choice>
  </mc:AlternateContent>
  <xr:revisionPtr revIDLastSave="0" documentId="13_ncr:1_{D0CAC133-A85C-4C70-96DC-81575B1FAF3B}" xr6:coauthVersionLast="43" xr6:coauthVersionMax="43" xr10:uidLastSave="{00000000-0000-0000-0000-000000000000}"/>
  <bookViews>
    <workbookView xWindow="-48" yWindow="576" windowWidth="21600" windowHeight="11328" activeTab="1" xr2:uid="{A92AC662-9DF1-4BBF-B045-CD3AB09775A7}"/>
  </bookViews>
  <sheets>
    <sheet name="wybrane dane finansowe LUG S.A." sheetId="1" r:id="rId1"/>
    <sheet name="przepływy LUG S.A.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5" i="1"/>
  <c r="C14" i="1"/>
  <c r="C13" i="1"/>
  <c r="B25" i="1"/>
</calcChain>
</file>

<file path=xl/sharedStrings.xml><?xml version="1.0" encoding="utf-8"?>
<sst xmlns="http://schemas.openxmlformats.org/spreadsheetml/2006/main" count="46" uniqueCount="43">
  <si>
    <t>Przychody ze sprzedaży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</si>
  <si>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</si>
  <si>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</si>
  <si>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</si>
  <si>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</si>
  <si>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</si>
  <si>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</si>
  <si>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</si>
  <si>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</si>
  <si>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</si>
  <si>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</si>
  <si>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</si>
  <si>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</si>
  <si>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</si>
  <si>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</si>
  <si>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</si>
  <si>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</si>
  <si>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</si>
  <si>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i rezerwy długoterminowe</t>
  </si>
  <si>
    <t>Zobowiązania i rezerwy krótkoterminowe</t>
  </si>
  <si>
    <t>Kapitał własny, w tym:</t>
  </si>
  <si>
    <t>Kapitał podstawowy</t>
  </si>
  <si>
    <t>2017 
mln PLN</t>
  </si>
  <si>
    <t>2017 
mln EUR</t>
  </si>
  <si>
    <t>Dynamika (PLN)</t>
  </si>
  <si>
    <t>*</t>
  </si>
  <si>
    <t>31.12.2017 
mln PLN</t>
  </si>
  <si>
    <t>31.12.2017 
mln EUR</t>
  </si>
  <si>
    <t>31.12.2018 
mln PLN</t>
  </si>
  <si>
    <t>31.12.2018 
mln EUR</t>
  </si>
  <si>
    <t>2018 
mln EUR</t>
  </si>
  <si>
    <t>Kurs euro na dzień bilansowy</t>
  </si>
  <si>
    <t>Średni kurs euro w okresie</t>
  </si>
  <si>
    <t>(31.12.)</t>
  </si>
  <si>
    <t>od 01.01. do 31.12.</t>
  </si>
  <si>
    <t>Wybrane dane finansowe LUG S.A.</t>
  </si>
  <si>
    <t>mln PLN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</si>
  <si>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</si>
  <si>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</si>
  <si>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</si>
  <si>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</si>
  <si>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 xml:space="preserve">Skonsolidowane przepływy pieniężne  LUG S.A. w MSR/MSSF za 2018 rok oraz dane porównywalne za 2017 rok </t>
  </si>
  <si>
    <t>Zastosowane kursy EUR/PLN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</si>
</sst>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A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auto="1"/>
      </left>
      <right style="hair">
        <color auto="1"/>
      </right>
      <top/>
      <bottom style="medium">
        <color rgb="FFC00000"/>
      </bottom>
      <diagonal/>
    </border>
    <border>
      <left/>
      <right style="medium">
        <color rgb="FFC0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C00000"/>
      </right>
      <top style="medium">
        <color rgb="FFC0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C00000"/>
      </top>
      <bottom style="hair">
        <color auto="1"/>
      </bottom>
      <diagonal/>
    </border>
    <border>
      <left/>
      <right style="medium">
        <color rgb="FFDA241D"/>
      </right>
      <top/>
      <bottom/>
      <diagonal/>
    </border>
    <border>
      <left/>
      <right style="dotted">
        <color rgb="FF535655"/>
      </right>
      <top/>
      <bottom/>
      <diagonal/>
    </border>
    <border>
      <left/>
      <right style="medium">
        <color rgb="FFDA241D"/>
      </right>
      <top/>
      <bottom style="medium">
        <color rgb="FFDA241D"/>
      </bottom>
      <diagonal/>
    </border>
    <border>
      <left/>
      <right style="dotted">
        <color rgb="FF535655"/>
      </right>
      <top/>
      <bottom style="medium">
        <color rgb="FFDA241D"/>
      </bottom>
      <diagonal/>
    </border>
    <border>
      <left/>
      <right/>
      <top/>
      <bottom style="medium">
        <color rgb="FFDA241D"/>
      </bottom>
      <diagonal/>
    </border>
    <border>
      <left/>
      <right style="dotted">
        <color rgb="FF535655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</cellXfs>
  <cellStyles count="7">
    <cellStyle name="Hiperłącze 2" xfId="6" xr:uid="{00000000-0005-0000-0000-000034000000}"/>
    <cellStyle name="Normalny" xfId="0" builtinId="0"/>
    <cellStyle name="Normalny 2" xfId="3" xr:uid="{00000000-0005-0000-0000-000035000000}"/>
    <cellStyle name="Normalny 2 2" xfId="1" xr:uid="{75423068-540A-4D00-B3D2-0CCAA6F0B67C}"/>
    <cellStyle name="Procentowy 2" xfId="5" xr:uid="{00000000-0005-0000-0000-00007E010000}"/>
    <cellStyle name="Procentowy 2 2" xfId="2" xr:uid="{C5F9CECE-3EE8-4FC8-A003-33D882C9FC89}"/>
    <cellStyle name="Procentowy 3" xfId="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75B1-0B4E-4C8E-A33A-C4B055FA19EA}">
  <dimension ref="A1:J25"/>
  <sheetViews>
    <sheetView workbookViewId="0">
      <selection activeCell="I9" sqref="I9"/>
    </sheetView>
  </sheetViews>
  <sheetFormatPr defaultRowHeight="14.4" x14ac:dyDescent="0.3"/>
  <cols>
    <col min="1" max="1" width="35.44140625" customWidth="1"/>
    <col min="2" max="2" width="11.21875" customWidth="1"/>
    <col min="3" max="3" width="11.109375" bestFit="1" customWidth="1"/>
    <col min="4" max="4" width="10.33203125" customWidth="1"/>
    <col min="5" max="5" width="10.5546875" customWidth="1"/>
    <col min="6" max="6" width="9.44140625" customWidth="1"/>
    <col min="8" max="8" width="14.6640625" customWidth="1"/>
    <col min="9" max="9" width="29.5546875" customWidth="1"/>
    <col min="10" max="10" width="31.88671875" customWidth="1"/>
  </cols>
  <sheetData>
    <row r="1" spans="1:10" ht="33.6" customHeight="1" x14ac:dyDescent="0.3">
      <c r="A1" s="42" t="s">
        <v>35</v>
      </c>
      <c r="B1" s="43"/>
      <c r="C1" s="43"/>
      <c r="D1" s="43"/>
      <c r="E1" s="43"/>
      <c r="F1" s="43"/>
      <c r="H1" s="44" t="s">
        <v>42</v>
      </c>
      <c r="I1" s="45"/>
      <c r="J1" s="45"/>
    </row>
    <row r="2" spans="1:10" ht="27" thickBot="1" x14ac:dyDescent="0.35">
      <c r="A2" s="1"/>
      <c r="B2" s="2" t="s">
        <v>22</v>
      </c>
      <c r="C2" s="2" t="s">
        <v>22</v>
      </c>
      <c r="D2" s="2" t="s">
        <v>30</v>
      </c>
      <c r="E2" s="2" t="s">
        <v>23</v>
      </c>
      <c r="F2" s="2" t="s">
        <v>24</v>
      </c>
      <c r="H2" s="40"/>
      <c r="I2" s="16" t="s">
        <v>31</v>
      </c>
      <c r="J2" s="17" t="s">
        <v>32</v>
      </c>
    </row>
    <row r="3" spans="1:10" ht="15" thickBot="1" x14ac:dyDescent="0.35">
      <c r="A3" s="9" t="s">
        <v>0</v>
      </c>
      <c r="B3" s="10">
        <v>1.9</v>
      </c>
      <c r="C3" s="10">
        <v>1.61</v>
      </c>
      <c r="D3" s="10">
        <v>0.45</v>
      </c>
      <c r="E3" s="10">
        <v>0.38</v>
      </c>
      <c r="F3" s="12">
        <v>118.01</v>
      </c>
      <c r="H3" s="41"/>
      <c r="I3" s="18" t="s">
        <v>33</v>
      </c>
      <c r="J3" s="19" t="s">
        <v>34</v>
      </c>
    </row>
    <row r="4" spans="1:10" x14ac:dyDescent="0.3">
      <c r="A4" s="3" t="s">
        <v>1</v>
      </c>
      <c r="B4" s="11">
        <v>1E-3</v>
      </c>
      <c r="C4" s="11">
        <v>1E-3</v>
      </c>
      <c r="D4" s="7">
        <v>0</v>
      </c>
      <c r="E4" s="7">
        <v>0</v>
      </c>
      <c r="F4" s="13">
        <v>100</v>
      </c>
      <c r="H4" s="20">
        <v>2017</v>
      </c>
      <c r="I4" s="21">
        <v>4.1708999999999996</v>
      </c>
      <c r="J4" s="22">
        <v>4.2449000000000003</v>
      </c>
    </row>
    <row r="5" spans="1:10" x14ac:dyDescent="0.3">
      <c r="A5" s="4" t="s">
        <v>2</v>
      </c>
      <c r="B5" s="8">
        <v>1.9</v>
      </c>
      <c r="C5" s="8">
        <v>1.6</v>
      </c>
      <c r="D5" s="8">
        <v>0.45</v>
      </c>
      <c r="E5" s="8">
        <v>0.38</v>
      </c>
      <c r="F5" s="14">
        <v>118.75</v>
      </c>
      <c r="H5" s="23">
        <v>2018</v>
      </c>
      <c r="I5" s="39">
        <v>4.3</v>
      </c>
      <c r="J5" s="24">
        <v>4.2668999999999997</v>
      </c>
    </row>
    <row r="6" spans="1:10" x14ac:dyDescent="0.3">
      <c r="A6" s="3" t="s">
        <v>3</v>
      </c>
      <c r="B6" s="7">
        <v>0.55000000000000004</v>
      </c>
      <c r="C6" s="7">
        <v>0.14000000000000001</v>
      </c>
      <c r="D6" s="7">
        <v>0.13</v>
      </c>
      <c r="E6" s="7">
        <v>0.03</v>
      </c>
      <c r="F6" s="13">
        <v>392.86</v>
      </c>
    </row>
    <row r="7" spans="1:10" x14ac:dyDescent="0.3">
      <c r="A7" s="4" t="s">
        <v>4</v>
      </c>
      <c r="B7" s="8">
        <v>0.49</v>
      </c>
      <c r="C7" s="8">
        <v>0.01</v>
      </c>
      <c r="D7" s="8">
        <v>0.11</v>
      </c>
      <c r="E7" s="8">
        <v>0</v>
      </c>
      <c r="F7" s="14">
        <v>4900</v>
      </c>
    </row>
    <row r="8" spans="1:10" x14ac:dyDescent="0.3">
      <c r="A8" s="3" t="s">
        <v>5</v>
      </c>
      <c r="B8" s="7">
        <v>5.26</v>
      </c>
      <c r="C8" s="7">
        <v>1.95</v>
      </c>
      <c r="D8" s="7">
        <v>1.23</v>
      </c>
      <c r="E8" s="7">
        <v>0.46</v>
      </c>
      <c r="F8" s="13">
        <v>269.74</v>
      </c>
    </row>
    <row r="9" spans="1:10" x14ac:dyDescent="0.3">
      <c r="A9" s="4" t="s">
        <v>6</v>
      </c>
      <c r="B9" s="8">
        <v>0.49</v>
      </c>
      <c r="C9" s="8">
        <v>1.0999999999999999E-2</v>
      </c>
      <c r="D9" s="8">
        <v>0.11</v>
      </c>
      <c r="E9" s="15">
        <v>2E-3</v>
      </c>
      <c r="F9" s="14">
        <v>4454.55</v>
      </c>
    </row>
    <row r="10" spans="1:10" ht="14.4" customHeight="1" x14ac:dyDescent="0.3">
      <c r="A10" s="3" t="s">
        <v>7</v>
      </c>
      <c r="B10" s="7">
        <v>5.26</v>
      </c>
      <c r="C10" s="7">
        <v>1.95</v>
      </c>
      <c r="D10" s="7">
        <v>1.23</v>
      </c>
      <c r="E10" s="7">
        <v>0.46</v>
      </c>
      <c r="F10" s="13">
        <v>269.74</v>
      </c>
    </row>
    <row r="11" spans="1:10" x14ac:dyDescent="0.3">
      <c r="A11" s="4" t="s">
        <v>8</v>
      </c>
      <c r="B11" s="8">
        <v>5.16</v>
      </c>
      <c r="C11" s="8">
        <v>1.96</v>
      </c>
      <c r="D11" s="8">
        <v>1.21</v>
      </c>
      <c r="E11" s="8">
        <v>0.46</v>
      </c>
      <c r="F11" s="14">
        <v>263.27</v>
      </c>
    </row>
    <row r="12" spans="1:10" ht="27" thickBot="1" x14ac:dyDescent="0.35">
      <c r="A12" s="5"/>
      <c r="B12" s="2" t="s">
        <v>28</v>
      </c>
      <c r="C12" s="2" t="s">
        <v>26</v>
      </c>
      <c r="D12" s="2" t="s">
        <v>29</v>
      </c>
      <c r="E12" s="2" t="s">
        <v>27</v>
      </c>
      <c r="F12" s="2" t="s">
        <v>24</v>
      </c>
    </row>
    <row r="13" spans="1:10" x14ac:dyDescent="0.3">
      <c r="A13" s="9" t="s">
        <v>9</v>
      </c>
      <c r="B13" s="10">
        <v>34.74</v>
      </c>
      <c r="C13" s="10">
        <f>30542/1000</f>
        <v>30.542000000000002</v>
      </c>
      <c r="D13" s="10">
        <v>8.08</v>
      </c>
      <c r="E13" s="10">
        <v>7.32</v>
      </c>
      <c r="F13" s="12">
        <v>113.75</v>
      </c>
    </row>
    <row r="14" spans="1:10" x14ac:dyDescent="0.3">
      <c r="A14" s="3" t="s">
        <v>10</v>
      </c>
      <c r="B14" s="7">
        <v>31.54</v>
      </c>
      <c r="C14" s="7">
        <f>30221/1000</f>
        <v>30.221</v>
      </c>
      <c r="D14" s="7">
        <v>7.33</v>
      </c>
      <c r="E14" s="7">
        <v>7.25</v>
      </c>
      <c r="F14" s="13">
        <v>104.37</v>
      </c>
    </row>
    <row r="15" spans="1:10" x14ac:dyDescent="0.3">
      <c r="A15" s="4" t="s">
        <v>11</v>
      </c>
      <c r="B15" s="8">
        <v>3.2</v>
      </c>
      <c r="C15" s="8">
        <f>321/1000</f>
        <v>0.32100000000000001</v>
      </c>
      <c r="D15" s="8">
        <v>0.74</v>
      </c>
      <c r="E15" s="8">
        <v>0.08</v>
      </c>
      <c r="F15" s="14">
        <v>1000</v>
      </c>
    </row>
    <row r="16" spans="1:10" x14ac:dyDescent="0.3">
      <c r="A16" s="3" t="s">
        <v>12</v>
      </c>
      <c r="B16" s="7">
        <v>0</v>
      </c>
      <c r="C16" s="7">
        <v>0</v>
      </c>
      <c r="D16" s="7">
        <v>0</v>
      </c>
      <c r="E16" s="7">
        <v>0</v>
      </c>
      <c r="F16" s="13" t="s">
        <v>25</v>
      </c>
    </row>
    <row r="17" spans="1:6" x14ac:dyDescent="0.3">
      <c r="A17" s="4" t="s">
        <v>13</v>
      </c>
      <c r="B17" s="15">
        <v>4.0000000000000001E-3</v>
      </c>
      <c r="C17" s="8">
        <f>10/1000</f>
        <v>0.01</v>
      </c>
      <c r="D17" s="8">
        <v>0</v>
      </c>
      <c r="E17" s="8">
        <v>0</v>
      </c>
      <c r="F17" s="14">
        <v>40</v>
      </c>
    </row>
    <row r="18" spans="1:6" x14ac:dyDescent="0.3">
      <c r="A18" s="3" t="s">
        <v>14</v>
      </c>
      <c r="B18" s="7">
        <v>3.2</v>
      </c>
      <c r="C18" s="7">
        <f>721/1000</f>
        <v>0.72099999999999997</v>
      </c>
      <c r="D18" s="7">
        <v>0.74</v>
      </c>
      <c r="E18" s="7">
        <v>0.17</v>
      </c>
      <c r="F18" s="13">
        <v>444.44</v>
      </c>
    </row>
    <row r="19" spans="1:6" x14ac:dyDescent="0.3">
      <c r="A19" s="4" t="s">
        <v>15</v>
      </c>
      <c r="B19" s="8">
        <v>3.2</v>
      </c>
      <c r="C19" s="8">
        <f>306/1000</f>
        <v>0.30599999999999999</v>
      </c>
      <c r="D19" s="8">
        <v>0.74</v>
      </c>
      <c r="E19" s="8">
        <v>7.0000000000000007E-2</v>
      </c>
      <c r="F19" s="14">
        <v>1032.26</v>
      </c>
    </row>
    <row r="20" spans="1:6" x14ac:dyDescent="0.3">
      <c r="A20" s="3" t="s">
        <v>16</v>
      </c>
      <c r="B20" s="7">
        <v>0</v>
      </c>
      <c r="C20" s="7">
        <f>415/1000</f>
        <v>0.41499999999999998</v>
      </c>
      <c r="D20" s="7">
        <v>0</v>
      </c>
      <c r="E20" s="7">
        <v>0.1</v>
      </c>
      <c r="F20" s="13">
        <v>0</v>
      </c>
    </row>
    <row r="21" spans="1:6" ht="26.4" x14ac:dyDescent="0.3">
      <c r="A21" s="6" t="s">
        <v>17</v>
      </c>
      <c r="B21" s="8">
        <v>0.69</v>
      </c>
      <c r="C21" s="8">
        <f>427/1000</f>
        <v>0.42699999999999999</v>
      </c>
      <c r="D21" s="8">
        <v>0.16</v>
      </c>
      <c r="E21" s="8">
        <v>0.1</v>
      </c>
      <c r="F21" s="14">
        <v>160.47</v>
      </c>
    </row>
    <row r="22" spans="1:6" x14ac:dyDescent="0.3">
      <c r="A22" s="3" t="s">
        <v>18</v>
      </c>
      <c r="B22" s="7">
        <v>0.03</v>
      </c>
      <c r="C22" s="7">
        <f>18/1000</f>
        <v>1.7999999999999999E-2</v>
      </c>
      <c r="D22" s="7">
        <v>0.01</v>
      </c>
      <c r="E22" s="7">
        <v>0</v>
      </c>
      <c r="F22" s="13">
        <v>150</v>
      </c>
    </row>
    <row r="23" spans="1:6" x14ac:dyDescent="0.3">
      <c r="A23" s="4" t="s">
        <v>19</v>
      </c>
      <c r="B23" s="8">
        <v>0.66</v>
      </c>
      <c r="C23" s="8">
        <f>409/1000</f>
        <v>0.40899999999999997</v>
      </c>
      <c r="D23" s="8">
        <v>0.15</v>
      </c>
      <c r="E23" s="8">
        <v>0.1</v>
      </c>
      <c r="F23" s="14">
        <v>160.97999999999999</v>
      </c>
    </row>
    <row r="24" spans="1:6" x14ac:dyDescent="0.3">
      <c r="A24" s="3" t="s">
        <v>20</v>
      </c>
      <c r="B24" s="7">
        <v>34.049999999999997</v>
      </c>
      <c r="C24" s="7">
        <f>30117/1000</f>
        <v>30.117000000000001</v>
      </c>
      <c r="D24" s="7">
        <v>7.92</v>
      </c>
      <c r="E24" s="7">
        <v>7.22</v>
      </c>
      <c r="F24" s="13">
        <v>113.05</v>
      </c>
    </row>
    <row r="25" spans="1:6" x14ac:dyDescent="0.3">
      <c r="A25" s="4" t="s">
        <v>21</v>
      </c>
      <c r="B25" s="8">
        <f>1800/1000</f>
        <v>1.8</v>
      </c>
      <c r="C25" s="8">
        <f>1800/1000</f>
        <v>1.8</v>
      </c>
      <c r="D25" s="8">
        <v>0.42</v>
      </c>
      <c r="E25" s="8">
        <v>0.43</v>
      </c>
      <c r="F25" s="14">
        <v>100</v>
      </c>
    </row>
  </sheetData>
  <mergeCells count="3">
    <mergeCell ref="H2:H3"/>
    <mergeCell ref="A1:F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470E-B9A0-4818-A3DD-2EA396392461}">
  <dimension ref="A1:C7"/>
  <sheetViews>
    <sheetView tabSelected="1" workbookViewId="0">
      <selection activeCell="C16" sqref="C16"/>
    </sheetView>
  </sheetViews>
  <sheetFormatPr defaultRowHeight="14.4" x14ac:dyDescent="0.3"/>
  <cols>
    <col min="1" max="1" width="45.5546875" customWidth="1"/>
    <col min="2" max="2" width="23.44140625" customWidth="1"/>
    <col min="3" max="3" width="29.88671875" customWidth="1"/>
    <col min="9" max="9" width="8.88671875" customWidth="1"/>
  </cols>
  <sheetData>
    <row r="1" spans="1:3" ht="51" customHeight="1" x14ac:dyDescent="0.3">
      <c r="A1" s="42" t="s">
        <v>41</v>
      </c>
      <c r="B1" s="48"/>
      <c r="C1" s="48"/>
    </row>
    <row r="2" spans="1:3" ht="15" thickBot="1" x14ac:dyDescent="0.35">
      <c r="A2" s="46"/>
      <c r="B2" s="25">
        <v>2017</v>
      </c>
      <c r="C2" s="26">
        <v>2018</v>
      </c>
    </row>
    <row r="3" spans="1:3" ht="15" thickBot="1" x14ac:dyDescent="0.35">
      <c r="A3" s="47"/>
      <c r="B3" s="27" t="s">
        <v>36</v>
      </c>
      <c r="C3" s="28" t="s">
        <v>36</v>
      </c>
    </row>
    <row r="4" spans="1:3" x14ac:dyDescent="0.3">
      <c r="A4" s="29" t="s">
        <v>37</v>
      </c>
      <c r="B4" s="30">
        <v>0.42</v>
      </c>
      <c r="C4" s="31">
        <v>-1.81</v>
      </c>
    </row>
    <row r="5" spans="1:3" x14ac:dyDescent="0.3">
      <c r="A5" s="32" t="s">
        <v>38</v>
      </c>
      <c r="B5" s="33">
        <v>0.57999999999999996</v>
      </c>
      <c r="C5" s="34">
        <v>3.03</v>
      </c>
    </row>
    <row r="6" spans="1:3" x14ac:dyDescent="0.3">
      <c r="A6" s="29" t="s">
        <v>39</v>
      </c>
      <c r="B6" s="30">
        <v>-1.01</v>
      </c>
      <c r="C6" s="35">
        <v>-1.22</v>
      </c>
    </row>
    <row r="7" spans="1:3" x14ac:dyDescent="0.3">
      <c r="A7" s="36" t="s">
        <v>40</v>
      </c>
      <c r="B7" s="37">
        <v>-7.0000000000000001E-3</v>
      </c>
      <c r="C7" s="38">
        <v>-5.0000000000000001E-3</v>
      </c>
    </row>
  </sheetData>
  <mergeCells count="2">
    <mergeCell ref="A1:C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dane finansowe LUG S.A.</vt:lpstr>
      <vt:lpstr>przepływy LUG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Bartoszak</dc:creator>
  <cp:lastModifiedBy>Angelika Biały</cp:lastModifiedBy>
  <dcterms:created xsi:type="dcterms:W3CDTF">2018-04-21T10:40:22Z</dcterms:created>
  <dcterms:modified xsi:type="dcterms:W3CDTF">2019-05-30T10:35:06Z</dcterms:modified>
</cp:coreProperties>
</file>